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72" windowWidth="9168" windowHeight="4992" tabRatio="580" activeTab="0"/>
  </bookViews>
  <sheets>
    <sheet name="setembro " sheetId="1" r:id="rId1"/>
  </sheets>
  <definedNames>
    <definedName name="\M">#REF!</definedName>
    <definedName name="_2">#REF!</definedName>
    <definedName name="_Fill" hidden="1">#REF!</definedName>
    <definedName name="COBR">#REF!</definedName>
    <definedName name="DEL">#REF!</definedName>
    <definedName name="FORN">#REF!</definedName>
    <definedName name="MENU">#REF!</definedName>
    <definedName name="MESES">#REF!</definedName>
    <definedName name="VENDOR">#REF!</definedName>
  </definedNames>
  <calcPr fullCalcOnLoad="1"/>
</workbook>
</file>

<file path=xl/sharedStrings.xml><?xml version="1.0" encoding="utf-8"?>
<sst xmlns="http://schemas.openxmlformats.org/spreadsheetml/2006/main" count="52" uniqueCount="34">
  <si>
    <t>DATA:</t>
  </si>
  <si>
    <t>JAN</t>
  </si>
  <si>
    <t>R$ (000)</t>
  </si>
  <si>
    <t>TOTAL MÊS</t>
  </si>
  <si>
    <t>DEZ</t>
  </si>
  <si>
    <t>MAR</t>
  </si>
  <si>
    <t>ABR</t>
  </si>
  <si>
    <t>FEV</t>
  </si>
  <si>
    <t>ATIVIDADES OPERACIONAIS</t>
  </si>
  <si>
    <t>MAI</t>
  </si>
  <si>
    <t>JUN</t>
  </si>
  <si>
    <t>JUL</t>
  </si>
  <si>
    <t>AGO</t>
  </si>
  <si>
    <t>SET</t>
  </si>
  <si>
    <t>OUT</t>
  </si>
  <si>
    <t>TOTAL RECEITAS (1)</t>
  </si>
  <si>
    <t>NOV</t>
  </si>
  <si>
    <t>TOTAL DESPESAS (2)</t>
  </si>
  <si>
    <t>GERAÇÃO LIQ CAIXA R$ 1 - 2</t>
  </si>
  <si>
    <t>GERAÇÃO LIQ CAIXA US$</t>
  </si>
  <si>
    <t>ATIVIDADES DE INVESTIMENTOS</t>
  </si>
  <si>
    <t>GERAÇÃO LIQ CAIXA</t>
  </si>
  <si>
    <t>FLUXO PREVISTO - 3 DECÊNDIOS</t>
  </si>
  <si>
    <t xml:space="preserve"> </t>
  </si>
  <si>
    <t>19  SEGUROS / SINISTROS</t>
  </si>
  <si>
    <t>20  APLICAÇÕES A PRAZO</t>
  </si>
  <si>
    <t>21  INVESTIMENTO DE CAPITAL</t>
  </si>
  <si>
    <t>22  IMOBILIZADO NACIONAL</t>
  </si>
  <si>
    <t>23  IMOBILIZADO EXTERNO</t>
  </si>
  <si>
    <t>24  OUTROS INVESTIMENTOS</t>
  </si>
  <si>
    <t>1    REC. CLIENTE</t>
  </si>
  <si>
    <t>1    ALUGUEL / CONDOMÍNIO</t>
  </si>
  <si>
    <t xml:space="preserve">FLUXO  DE CAIXA </t>
  </si>
  <si>
    <t xml:space="preserve">ATIVIDADES DE INVESTIMENTOS </t>
  </si>
</sst>
</file>

<file path=xl/styles.xml><?xml version="1.0" encoding="utf-8"?>
<styleSheet xmlns="http://schemas.openxmlformats.org/spreadsheetml/2006/main">
  <numFmts count="4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0.00_)"/>
    <numFmt numFmtId="191" formatCode="0_)"/>
    <numFmt numFmtId="192" formatCode="0.000_)"/>
    <numFmt numFmtId="193" formatCode="dd\-mmm\-yy_)"/>
    <numFmt numFmtId="194" formatCode="dd\-mmm_)"/>
    <numFmt numFmtId="195" formatCode="#,##0.0_);\(#,##0.0\)"/>
    <numFmt numFmtId="196" formatCode="mmm\-yy_)"/>
    <numFmt numFmtId="197" formatCode="0.0%"/>
    <numFmt numFmtId="198" formatCode="0.0000_)"/>
    <numFmt numFmtId="199" formatCode="#,##0.000_);\(#,##0.000\)"/>
    <numFmt numFmtId="200" formatCode="#,##0.0000_);\(#,##0.0000\)"/>
    <numFmt numFmtId="201" formatCode="0_);\(0\)"/>
    <numFmt numFmtId="202" formatCode="#,##0.0_);[Red]\(#,##0.0\)"/>
    <numFmt numFmtId="203" formatCode="mmm\-yy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2"/>
      <color indexed="12"/>
      <name val="Arial"/>
      <family val="2"/>
    </font>
    <font>
      <b/>
      <sz val="20"/>
      <name val="Arial"/>
      <family val="0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74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37" fontId="1" fillId="33" borderId="10" xfId="0" applyNumberFormat="1" applyFont="1" applyFill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 locked="0"/>
    </xf>
    <xf numFmtId="37" fontId="1" fillId="0" borderId="11" xfId="0" applyNumberFormat="1" applyFont="1" applyBorder="1" applyAlignment="1" applyProtection="1">
      <alignment/>
      <protection/>
    </xf>
    <xf numFmtId="37" fontId="1" fillId="33" borderId="11" xfId="0" applyNumberFormat="1" applyFont="1" applyFill="1" applyBorder="1" applyAlignment="1" applyProtection="1">
      <alignment/>
      <protection/>
    </xf>
    <xf numFmtId="37" fontId="1" fillId="0" borderId="12" xfId="0" applyNumberFormat="1" applyFont="1" applyBorder="1" applyAlignment="1" applyProtection="1" quotePrefix="1">
      <alignment horizontal="left"/>
      <protection/>
    </xf>
    <xf numFmtId="17" fontId="6" fillId="33" borderId="13" xfId="0" applyNumberFormat="1" applyFont="1" applyFill="1" applyBorder="1" applyAlignment="1" applyProtection="1">
      <alignment horizontal="center" vertical="center"/>
      <protection locked="0"/>
    </xf>
    <xf numFmtId="37" fontId="10" fillId="33" borderId="14" xfId="0" applyNumberFormat="1" applyFont="1" applyFill="1" applyBorder="1" applyAlignment="1" applyProtection="1">
      <alignment/>
      <protection locked="0"/>
    </xf>
    <xf numFmtId="37" fontId="10" fillId="33" borderId="12" xfId="0" applyNumberFormat="1" applyFont="1" applyFill="1" applyBorder="1" applyAlignment="1" applyProtection="1">
      <alignment/>
      <protection/>
    </xf>
    <xf numFmtId="38" fontId="9" fillId="0" borderId="0" xfId="0" applyNumberFormat="1" applyFont="1" applyAlignment="1" applyProtection="1">
      <alignment/>
      <protection locked="0"/>
    </xf>
    <xf numFmtId="38" fontId="0" fillId="0" borderId="0" xfId="0" applyNumberFormat="1" applyAlignment="1" applyProtection="1">
      <alignment/>
      <protection/>
    </xf>
    <xf numFmtId="38" fontId="0" fillId="0" borderId="10" xfId="0" applyNumberFormat="1" applyBorder="1" applyAlignment="1" applyProtection="1">
      <alignment/>
      <protection/>
    </xf>
    <xf numFmtId="38" fontId="1" fillId="0" borderId="11" xfId="0" applyNumberFormat="1" applyFont="1" applyBorder="1" applyAlignment="1" applyProtection="1">
      <alignment/>
      <protection/>
    </xf>
    <xf numFmtId="38" fontId="0" fillId="0" borderId="15" xfId="0" applyNumberFormat="1" applyBorder="1" applyAlignment="1" applyProtection="1">
      <alignment/>
      <protection locked="0"/>
    </xf>
    <xf numFmtId="38" fontId="1" fillId="0" borderId="12" xfId="0" applyNumberFormat="1" applyFont="1" applyBorder="1" applyAlignment="1" applyProtection="1">
      <alignment/>
      <protection/>
    </xf>
    <xf numFmtId="38" fontId="1" fillId="33" borderId="11" xfId="0" applyNumberFormat="1" applyFont="1" applyFill="1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8" fontId="0" fillId="0" borderId="16" xfId="0" applyNumberFormat="1" applyBorder="1" applyAlignment="1" applyProtection="1">
      <alignment/>
      <protection locked="0"/>
    </xf>
    <xf numFmtId="37" fontId="5" fillId="33" borderId="17" xfId="0" applyNumberFormat="1" applyFont="1" applyFill="1" applyBorder="1" applyAlignment="1" applyProtection="1">
      <alignment vertical="center"/>
      <protection locked="0"/>
    </xf>
    <xf numFmtId="37" fontId="0" fillId="0" borderId="16" xfId="0" applyNumberFormat="1" applyBorder="1" applyAlignment="1" applyProtection="1">
      <alignment/>
      <protection locked="0"/>
    </xf>
    <xf numFmtId="37" fontId="0" fillId="33" borderId="0" xfId="0" applyNumberFormat="1" applyFill="1" applyBorder="1" applyAlignment="1" applyProtection="1">
      <alignment/>
      <protection locked="0"/>
    </xf>
    <xf numFmtId="37" fontId="1" fillId="33" borderId="0" xfId="0" applyNumberFormat="1" applyFont="1" applyFill="1" applyBorder="1" applyAlignment="1" applyProtection="1">
      <alignment/>
      <protection locked="0"/>
    </xf>
    <xf numFmtId="37" fontId="0" fillId="33" borderId="16" xfId="0" applyNumberFormat="1" applyFill="1" applyBorder="1" applyAlignment="1" applyProtection="1">
      <alignment/>
      <protection locked="0"/>
    </xf>
    <xf numFmtId="38" fontId="0" fillId="0" borderId="0" xfId="0" applyNumberFormat="1" applyBorder="1" applyAlignment="1" applyProtection="1">
      <alignment/>
      <protection locked="0"/>
    </xf>
    <xf numFmtId="38" fontId="0" fillId="0" borderId="18" xfId="0" applyNumberFormat="1" applyBorder="1" applyAlignment="1" applyProtection="1">
      <alignment/>
      <protection locked="0"/>
    </xf>
    <xf numFmtId="38" fontId="0" fillId="0" borderId="19" xfId="0" applyNumberFormat="1" applyBorder="1" applyAlignment="1" applyProtection="1">
      <alignment/>
      <protection locked="0"/>
    </xf>
    <xf numFmtId="38" fontId="0" fillId="33" borderId="18" xfId="0" applyNumberFormat="1" applyFill="1" applyBorder="1" applyAlignment="1" applyProtection="1">
      <alignment/>
      <protection locked="0"/>
    </xf>
    <xf numFmtId="38" fontId="1" fillId="33" borderId="18" xfId="0" applyNumberFormat="1" applyFont="1" applyFill="1" applyBorder="1" applyAlignment="1" applyProtection="1">
      <alignment/>
      <protection locked="0"/>
    </xf>
    <xf numFmtId="38" fontId="0" fillId="33" borderId="19" xfId="0" applyNumberFormat="1" applyFill="1" applyBorder="1" applyAlignment="1" applyProtection="1">
      <alignment/>
      <protection locked="0"/>
    </xf>
    <xf numFmtId="38" fontId="9" fillId="0" borderId="0" xfId="0" applyNumberFormat="1" applyFont="1" applyBorder="1" applyAlignment="1" applyProtection="1">
      <alignment/>
      <protection locked="0"/>
    </xf>
    <xf numFmtId="37" fontId="0" fillId="0" borderId="20" xfId="0" applyNumberFormat="1" applyBorder="1" applyAlignment="1" applyProtection="1">
      <alignment/>
      <protection locked="0"/>
    </xf>
    <xf numFmtId="37" fontId="0" fillId="33" borderId="20" xfId="0" applyNumberFormat="1" applyFill="1" applyBorder="1" applyAlignment="1" applyProtection="1">
      <alignment/>
      <protection locked="0"/>
    </xf>
    <xf numFmtId="38" fontId="0" fillId="0" borderId="20" xfId="0" applyNumberFormat="1" applyBorder="1" applyAlignment="1" applyProtection="1">
      <alignment/>
      <protection locked="0"/>
    </xf>
    <xf numFmtId="38" fontId="0" fillId="0" borderId="21" xfId="0" applyNumberFormat="1" applyBorder="1" applyAlignment="1" applyProtection="1">
      <alignment/>
      <protection locked="0"/>
    </xf>
    <xf numFmtId="38" fontId="0" fillId="0" borderId="22" xfId="0" applyNumberFormat="1" applyBorder="1" applyAlignment="1" applyProtection="1">
      <alignment/>
      <protection locked="0"/>
    </xf>
    <xf numFmtId="38" fontId="0" fillId="33" borderId="21" xfId="0" applyNumberFormat="1" applyFill="1" applyBorder="1" applyAlignment="1" applyProtection="1">
      <alignment/>
      <protection locked="0"/>
    </xf>
    <xf numFmtId="37" fontId="11" fillId="34" borderId="22" xfId="0" applyNumberFormat="1" applyFont="1" applyFill="1" applyBorder="1" applyAlignment="1" applyProtection="1">
      <alignment horizontal="center"/>
      <protection locked="0"/>
    </xf>
    <xf numFmtId="37" fontId="0" fillId="33" borderId="23" xfId="0" applyNumberFormat="1" applyFill="1" applyBorder="1" applyAlignment="1" applyProtection="1">
      <alignment horizontal="center"/>
      <protection locked="0"/>
    </xf>
    <xf numFmtId="37" fontId="0" fillId="33" borderId="24" xfId="0" applyNumberFormat="1" applyFill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 horizontal="center"/>
      <protection locked="0"/>
    </xf>
    <xf numFmtId="37" fontId="0" fillId="33" borderId="10" xfId="0" applyNumberFormat="1" applyFill="1" applyBorder="1" applyAlignment="1" applyProtection="1">
      <alignment horizontal="center"/>
      <protection locked="0"/>
    </xf>
    <xf numFmtId="37" fontId="0" fillId="33" borderId="16" xfId="0" applyNumberFormat="1" applyFill="1" applyBorder="1" applyAlignment="1" applyProtection="1">
      <alignment horizontal="center"/>
      <protection locked="0"/>
    </xf>
    <xf numFmtId="37" fontId="0" fillId="33" borderId="25" xfId="0" applyNumberFormat="1" applyFill="1" applyBorder="1" applyAlignment="1" applyProtection="1">
      <alignment horizontal="center"/>
      <protection locked="0"/>
    </xf>
    <xf numFmtId="37" fontId="0" fillId="33" borderId="26" xfId="0" applyNumberFormat="1" applyFill="1" applyBorder="1" applyAlignment="1" applyProtection="1">
      <alignment horizontal="center"/>
      <protection locked="0"/>
    </xf>
    <xf numFmtId="38" fontId="0" fillId="0" borderId="27" xfId="0" applyNumberFormat="1" applyBorder="1" applyAlignment="1" applyProtection="1">
      <alignment/>
      <protection locked="0"/>
    </xf>
    <xf numFmtId="37" fontId="5" fillId="0" borderId="25" xfId="0" applyNumberFormat="1" applyFont="1" applyBorder="1" applyAlignment="1" applyProtection="1">
      <alignment/>
      <protection/>
    </xf>
    <xf numFmtId="37" fontId="6" fillId="0" borderId="28" xfId="0" applyNumberFormat="1" applyFont="1" applyBorder="1" applyAlignment="1" applyProtection="1">
      <alignment/>
      <protection locked="0"/>
    </xf>
    <xf numFmtId="37" fontId="5" fillId="0" borderId="26" xfId="0" applyNumberFormat="1" applyFont="1" applyBorder="1" applyAlignment="1" applyProtection="1">
      <alignment horizontal="center"/>
      <protection locked="0"/>
    </xf>
    <xf numFmtId="37" fontId="0" fillId="0" borderId="0" xfId="0" applyNumberFormat="1" applyFont="1" applyAlignment="1" applyProtection="1">
      <alignment/>
      <protection/>
    </xf>
    <xf numFmtId="37" fontId="5" fillId="0" borderId="29" xfId="0" applyNumberFormat="1" applyFont="1" applyBorder="1" applyAlignment="1" applyProtection="1">
      <alignment horizontal="center"/>
      <protection locked="0"/>
    </xf>
    <xf numFmtId="37" fontId="5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 locked="0"/>
    </xf>
    <xf numFmtId="37" fontId="0" fillId="33" borderId="10" xfId="0" applyNumberFormat="1" applyFont="1" applyFill="1" applyBorder="1" applyAlignment="1" applyProtection="1">
      <alignment horizontal="center"/>
      <protection locked="0"/>
    </xf>
    <xf numFmtId="37" fontId="0" fillId="33" borderId="16" xfId="0" applyNumberFormat="1" applyFont="1" applyFill="1" applyBorder="1" applyAlignment="1" applyProtection="1">
      <alignment horizontal="center"/>
      <protection locked="0"/>
    </xf>
    <xf numFmtId="203" fontId="5" fillId="0" borderId="29" xfId="0" applyNumberFormat="1" applyFont="1" applyBorder="1" applyAlignment="1" applyProtection="1">
      <alignment horizontal="center"/>
      <protection locked="0"/>
    </xf>
    <xf numFmtId="38" fontId="0" fillId="0" borderId="28" xfId="0" applyNumberFormat="1" applyBorder="1" applyAlignment="1" applyProtection="1">
      <alignment/>
      <protection locked="0"/>
    </xf>
    <xf numFmtId="38" fontId="0" fillId="0" borderId="30" xfId="0" applyNumberFormat="1" applyBorder="1" applyAlignment="1" applyProtection="1">
      <alignment/>
      <protection locked="0"/>
    </xf>
    <xf numFmtId="38" fontId="0" fillId="0" borderId="0" xfId="0" applyNumberFormat="1" applyBorder="1" applyAlignment="1" applyProtection="1">
      <alignment/>
      <protection/>
    </xf>
    <xf numFmtId="37" fontId="0" fillId="33" borderId="27" xfId="0" applyNumberFormat="1" applyFill="1" applyBorder="1" applyAlignment="1" applyProtection="1">
      <alignment/>
      <protection locked="0"/>
    </xf>
    <xf numFmtId="38" fontId="1" fillId="0" borderId="31" xfId="0" applyNumberFormat="1" applyFont="1" applyBorder="1" applyAlignment="1" applyProtection="1">
      <alignment/>
      <protection/>
    </xf>
    <xf numFmtId="37" fontId="0" fillId="0" borderId="10" xfId="0" applyNumberFormat="1" applyBorder="1" applyAlignment="1" applyProtection="1">
      <alignment horizontal="left"/>
      <protection/>
    </xf>
    <xf numFmtId="37" fontId="7" fillId="0" borderId="32" xfId="0" applyNumberFormat="1" applyFont="1" applyBorder="1" applyAlignment="1" applyProtection="1">
      <alignment horizontal="center"/>
      <protection locked="0"/>
    </xf>
    <xf numFmtId="37" fontId="7" fillId="0" borderId="33" xfId="0" applyNumberFormat="1" applyFont="1" applyBorder="1" applyAlignment="1" applyProtection="1">
      <alignment horizontal="center"/>
      <protection locked="0"/>
    </xf>
    <xf numFmtId="37" fontId="12" fillId="0" borderId="15" xfId="0" applyNumberFormat="1" applyFont="1" applyBorder="1" applyAlignment="1" applyProtection="1">
      <alignment horizontal="center"/>
      <protection locked="0"/>
    </xf>
    <xf numFmtId="37" fontId="12" fillId="0" borderId="27" xfId="0" applyNumberFormat="1" applyFont="1" applyBorder="1" applyAlignment="1" applyProtection="1">
      <alignment horizontal="center"/>
      <protection locked="0"/>
    </xf>
    <xf numFmtId="38" fontId="0" fillId="0" borderId="34" xfId="0" applyNumberFormat="1" applyBorder="1" applyAlignment="1" applyProtection="1">
      <alignment/>
      <protection locked="0"/>
    </xf>
    <xf numFmtId="37" fontId="1" fillId="0" borderId="35" xfId="0" applyNumberFormat="1" applyFont="1" applyBorder="1" applyAlignment="1" applyProtection="1">
      <alignment/>
      <protection/>
    </xf>
    <xf numFmtId="38" fontId="0" fillId="0" borderId="36" xfId="0" applyNumberFormat="1" applyBorder="1" applyAlignment="1" applyProtection="1">
      <alignment/>
      <protection locked="0"/>
    </xf>
    <xf numFmtId="37" fontId="1" fillId="0" borderId="25" xfId="0" applyNumberFormat="1" applyFon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8"/>
  <sheetViews>
    <sheetView showGridLines="0" tabSelected="1" zoomScale="75" zoomScaleNormal="75" zoomScalePageLayoutView="0" workbookViewId="0" topLeftCell="A1">
      <pane xSplit="1" ySplit="5" topLeftCell="J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48" sqref="AB48"/>
    </sheetView>
  </sheetViews>
  <sheetFormatPr defaultColWidth="11.5546875" defaultRowHeight="15"/>
  <cols>
    <col min="1" max="1" width="42.6640625" style="1" customWidth="1"/>
    <col min="2" max="2" width="8.88671875" style="1" customWidth="1"/>
    <col min="3" max="3" width="7.99609375" style="1" customWidth="1"/>
    <col min="4" max="4" width="8.88671875" style="1" customWidth="1"/>
    <col min="5" max="5" width="9.10546875" style="1" customWidth="1"/>
    <col min="6" max="6" width="7.99609375" style="1" customWidth="1"/>
    <col min="7" max="7" width="8.88671875" style="1" customWidth="1"/>
    <col min="8" max="8" width="10.99609375" style="1" customWidth="1"/>
    <col min="9" max="9" width="9.4453125" style="1" customWidth="1"/>
    <col min="10" max="24" width="7.99609375" style="1" customWidth="1"/>
    <col min="25" max="25" width="11.21484375" style="1" customWidth="1"/>
    <col min="26" max="26" width="3.21484375" style="1" customWidth="1"/>
    <col min="27" max="27" width="33.88671875" style="1" customWidth="1"/>
    <col min="28" max="28" width="9.88671875" style="1" customWidth="1"/>
    <col min="29" max="37" width="7.99609375" style="1" hidden="1" customWidth="1"/>
    <col min="38" max="38" width="0" style="1" hidden="1" customWidth="1"/>
    <col min="39" max="39" width="10.6640625" style="1" hidden="1" customWidth="1"/>
    <col min="40" max="44" width="0" style="1" hidden="1" customWidth="1"/>
    <col min="45" max="47" width="11.5546875" style="1" hidden="1" customWidth="1"/>
    <col min="48" max="16384" width="11.5546875" style="1" customWidth="1"/>
  </cols>
  <sheetData>
    <row r="1" spans="1:45" ht="24" customHeight="1" thickBot="1">
      <c r="A1" s="11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22" t="s">
        <v>0</v>
      </c>
      <c r="Y1" s="10">
        <v>44834</v>
      </c>
      <c r="Z1" s="2"/>
      <c r="AA1" s="12" t="str">
        <f>A1</f>
        <v>FLUXO  DE CAIXA </v>
      </c>
      <c r="AB1" s="62"/>
      <c r="AC1" s="67" t="s">
        <v>22</v>
      </c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8"/>
      <c r="AO1" s="3"/>
      <c r="AP1" s="3"/>
      <c r="AQ1" s="40">
        <v>9</v>
      </c>
      <c r="AR1" s="41">
        <v>1</v>
      </c>
      <c r="AS1" s="42" t="s">
        <v>1</v>
      </c>
    </row>
    <row r="2" spans="1:45" s="52" customFormat="1" ht="15.75" thickBot="1">
      <c r="A2" s="49" t="s">
        <v>2</v>
      </c>
      <c r="B2" s="50">
        <v>1</v>
      </c>
      <c r="C2" s="50">
        <v>2</v>
      </c>
      <c r="D2" s="50">
        <v>3</v>
      </c>
      <c r="E2" s="50">
        <v>6</v>
      </c>
      <c r="F2" s="50">
        <v>8</v>
      </c>
      <c r="G2" s="50">
        <v>9</v>
      </c>
      <c r="H2" s="50">
        <v>10</v>
      </c>
      <c r="I2" s="50">
        <v>13</v>
      </c>
      <c r="J2" s="50">
        <v>14</v>
      </c>
      <c r="K2" s="50">
        <v>15</v>
      </c>
      <c r="L2" s="50">
        <v>16</v>
      </c>
      <c r="M2" s="50">
        <v>17</v>
      </c>
      <c r="N2" s="50">
        <v>20</v>
      </c>
      <c r="O2" s="50">
        <v>21</v>
      </c>
      <c r="P2" s="50">
        <v>22</v>
      </c>
      <c r="Q2" s="50">
        <v>23</v>
      </c>
      <c r="R2" s="50">
        <v>24</v>
      </c>
      <c r="S2" s="50">
        <v>27</v>
      </c>
      <c r="T2" s="50">
        <v>28</v>
      </c>
      <c r="U2" s="50">
        <v>29</v>
      </c>
      <c r="V2" s="50">
        <v>30</v>
      </c>
      <c r="W2" s="50">
        <v>0</v>
      </c>
      <c r="X2" s="50">
        <v>0</v>
      </c>
      <c r="Y2" s="51" t="s">
        <v>3</v>
      </c>
      <c r="AA2" s="49" t="s">
        <v>2</v>
      </c>
      <c r="AB2" s="58">
        <f>+Y1</f>
        <v>44834</v>
      </c>
      <c r="AC2" s="50">
        <v>1</v>
      </c>
      <c r="AD2" s="50">
        <f>AC2+1</f>
        <v>2</v>
      </c>
      <c r="AE2" s="50">
        <f aca="true" t="shared" si="0" ref="AE2:AJ2">AD2+1</f>
        <v>3</v>
      </c>
      <c r="AF2" s="50">
        <f t="shared" si="0"/>
        <v>4</v>
      </c>
      <c r="AG2" s="50">
        <v>7</v>
      </c>
      <c r="AH2" s="50">
        <f t="shared" si="0"/>
        <v>8</v>
      </c>
      <c r="AI2" s="50">
        <f t="shared" si="0"/>
        <v>9</v>
      </c>
      <c r="AJ2" s="50">
        <f t="shared" si="0"/>
        <v>10</v>
      </c>
      <c r="AK2" s="50">
        <v>0</v>
      </c>
      <c r="AL2" s="53" t="str">
        <f>VLOOKUP($AQ$1+1,$AR$1:$AS$20,2)&amp;" /D1"</f>
        <v>OUT /D1</v>
      </c>
      <c r="AM2" s="53" t="str">
        <f>VLOOKUP($AQ$1+1,$AR$1:$AS$20,2)&amp;" /D2"</f>
        <v>OUT /D2</v>
      </c>
      <c r="AN2" s="53" t="str">
        <f>VLOOKUP($AQ$1+1,$AR$1:$AS$20,2)&amp;" /D3"</f>
        <v>OUT /D3</v>
      </c>
      <c r="AO2" s="54"/>
      <c r="AP2" s="54"/>
      <c r="AQ2" s="55"/>
      <c r="AR2" s="56">
        <v>2</v>
      </c>
      <c r="AS2" s="57" t="s">
        <v>7</v>
      </c>
    </row>
    <row r="3" spans="1:45" ht="1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23"/>
      <c r="AA3" s="4"/>
      <c r="AB3" s="34"/>
      <c r="AC3" s="6"/>
      <c r="AD3" s="6"/>
      <c r="AE3" s="6"/>
      <c r="AF3" s="6"/>
      <c r="AG3" s="6"/>
      <c r="AH3" s="6"/>
      <c r="AI3" s="6"/>
      <c r="AJ3" s="6"/>
      <c r="AK3" s="6"/>
      <c r="AL3" s="34"/>
      <c r="AM3" s="34"/>
      <c r="AN3" s="34"/>
      <c r="AO3" s="3"/>
      <c r="AP3" s="3"/>
      <c r="AQ3" s="43"/>
      <c r="AR3" s="44">
        <v>3</v>
      </c>
      <c r="AS3" s="45" t="s">
        <v>5</v>
      </c>
    </row>
    <row r="4" spans="1:45" ht="15">
      <c r="A4" s="5" t="s">
        <v>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5"/>
      <c r="W4" s="24"/>
      <c r="X4" s="24"/>
      <c r="Y4" s="26"/>
      <c r="AA4" s="5" t="s">
        <v>8</v>
      </c>
      <c r="AB4" s="35"/>
      <c r="AC4" s="24"/>
      <c r="AD4" s="24"/>
      <c r="AE4" s="24"/>
      <c r="AF4" s="24"/>
      <c r="AG4" s="24"/>
      <c r="AH4" s="24"/>
      <c r="AI4" s="24"/>
      <c r="AJ4" s="24"/>
      <c r="AK4" s="24"/>
      <c r="AL4" s="35"/>
      <c r="AM4" s="35"/>
      <c r="AN4" s="35"/>
      <c r="AO4" s="20"/>
      <c r="AP4" s="20"/>
      <c r="AQ4" s="43"/>
      <c r="AR4" s="44">
        <v>4</v>
      </c>
      <c r="AS4" s="45" t="s">
        <v>6</v>
      </c>
    </row>
    <row r="5" spans="1:45" ht="15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23"/>
      <c r="AA5" s="4"/>
      <c r="AB5" s="34"/>
      <c r="AC5" s="6"/>
      <c r="AD5" s="6"/>
      <c r="AE5" s="6"/>
      <c r="AF5" s="6"/>
      <c r="AG5" s="6"/>
      <c r="AH5" s="6"/>
      <c r="AI5" s="6"/>
      <c r="AJ5" s="6"/>
      <c r="AK5" s="6"/>
      <c r="AL5" s="34"/>
      <c r="AM5" s="34"/>
      <c r="AN5" s="34"/>
      <c r="AO5" s="3"/>
      <c r="AP5" s="3"/>
      <c r="AQ5" s="43"/>
      <c r="AR5" s="44">
        <v>5</v>
      </c>
      <c r="AS5" s="45" t="s">
        <v>9</v>
      </c>
    </row>
    <row r="6" spans="1:45" ht="15">
      <c r="A6" s="4" t="s">
        <v>30</v>
      </c>
      <c r="B6" s="33">
        <v>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21">
        <f aca="true" t="shared" si="1" ref="Y6:Y12">SUM(B6:X6)</f>
        <v>0</v>
      </c>
      <c r="Z6" s="14"/>
      <c r="AA6" s="4" t="str">
        <f aca="true" t="shared" si="2" ref="AA6:AA12">+A6</f>
        <v>1    REC. CLIENTE</v>
      </c>
      <c r="AB6" s="36">
        <f aca="true" t="shared" si="3" ref="AB6:AB12">Y6</f>
        <v>0</v>
      </c>
      <c r="AC6" s="13">
        <v>0</v>
      </c>
      <c r="AD6" s="13">
        <v>0</v>
      </c>
      <c r="AE6" s="13">
        <v>55123.85</v>
      </c>
      <c r="AF6" s="13">
        <v>15233.15</v>
      </c>
      <c r="AG6" s="13">
        <v>58228.34</v>
      </c>
      <c r="AH6" s="13">
        <f>510.45+4201.12+3570.84</f>
        <v>8282.41</v>
      </c>
      <c r="AI6" s="13">
        <v>6882.62</v>
      </c>
      <c r="AJ6" s="13">
        <v>171568.96</v>
      </c>
      <c r="AK6" s="13">
        <v>0</v>
      </c>
      <c r="AL6" s="36">
        <f>SUM(AC6:AK6)</f>
        <v>315319.32999999996</v>
      </c>
      <c r="AM6" s="36">
        <v>0</v>
      </c>
      <c r="AN6" s="36">
        <v>0</v>
      </c>
      <c r="AO6" s="3"/>
      <c r="AP6" s="3"/>
      <c r="AQ6" s="43"/>
      <c r="AR6" s="44">
        <v>6</v>
      </c>
      <c r="AS6" s="45" t="s">
        <v>10</v>
      </c>
    </row>
    <row r="7" spans="1:45" ht="15">
      <c r="A7" s="64">
        <v>2</v>
      </c>
      <c r="B7" s="33">
        <v>0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21">
        <f t="shared" si="1"/>
        <v>0</v>
      </c>
      <c r="Z7" s="14"/>
      <c r="AA7" s="4">
        <f t="shared" si="2"/>
        <v>2</v>
      </c>
      <c r="AB7" s="36">
        <f t="shared" si="3"/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36">
        <f>SUM(AC7:AK7)</f>
        <v>0</v>
      </c>
      <c r="AM7" s="36">
        <v>0</v>
      </c>
      <c r="AN7" s="36">
        <v>0</v>
      </c>
      <c r="AO7" s="3"/>
      <c r="AP7" s="3"/>
      <c r="AQ7" s="43"/>
      <c r="AR7" s="44">
        <v>7</v>
      </c>
      <c r="AS7" s="45" t="s">
        <v>11</v>
      </c>
    </row>
    <row r="8" spans="1:45" ht="15">
      <c r="A8" s="64">
        <v>3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21">
        <f t="shared" si="1"/>
        <v>0</v>
      </c>
      <c r="Z8" s="14"/>
      <c r="AA8" s="4">
        <f t="shared" si="2"/>
        <v>3</v>
      </c>
      <c r="AB8" s="36">
        <f t="shared" si="3"/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36">
        <f>SUM(AC8:AK8)</f>
        <v>0</v>
      </c>
      <c r="AM8" s="36">
        <v>0</v>
      </c>
      <c r="AN8" s="36">
        <v>0</v>
      </c>
      <c r="AO8" s="3"/>
      <c r="AP8" s="3"/>
      <c r="AQ8" s="43"/>
      <c r="AR8" s="44">
        <v>8</v>
      </c>
      <c r="AS8" s="45" t="s">
        <v>12</v>
      </c>
    </row>
    <row r="9" spans="1:45" ht="15">
      <c r="A9" s="4"/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21">
        <f t="shared" si="1"/>
        <v>0</v>
      </c>
      <c r="Z9" s="14"/>
      <c r="AA9" s="4">
        <f t="shared" si="2"/>
        <v>0</v>
      </c>
      <c r="AB9" s="36">
        <f t="shared" si="3"/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36">
        <f>SUM(AC9:AK9)</f>
        <v>0</v>
      </c>
      <c r="AM9" s="36">
        <v>0</v>
      </c>
      <c r="AN9" s="36">
        <v>0</v>
      </c>
      <c r="AO9" s="3"/>
      <c r="AP9" s="3"/>
      <c r="AQ9" s="43"/>
      <c r="AR9" s="44">
        <v>9</v>
      </c>
      <c r="AS9" s="45" t="s">
        <v>13</v>
      </c>
    </row>
    <row r="10" spans="1:45" ht="15">
      <c r="A10" s="4"/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21">
        <f t="shared" si="1"/>
        <v>0</v>
      </c>
      <c r="Z10" s="14"/>
      <c r="AA10" s="4">
        <f t="shared" si="2"/>
        <v>0</v>
      </c>
      <c r="AB10" s="36">
        <f t="shared" si="3"/>
        <v>0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36"/>
      <c r="AM10" s="36"/>
      <c r="AN10" s="36"/>
      <c r="AO10" s="3"/>
      <c r="AP10" s="3"/>
      <c r="AQ10" s="43"/>
      <c r="AR10" s="44"/>
      <c r="AS10" s="45"/>
    </row>
    <row r="11" spans="1:45" ht="15">
      <c r="A11" s="4"/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21">
        <f t="shared" si="1"/>
        <v>0</v>
      </c>
      <c r="Z11" s="14"/>
      <c r="AA11" s="4">
        <f t="shared" si="2"/>
        <v>0</v>
      </c>
      <c r="AB11" s="36">
        <f t="shared" si="3"/>
        <v>0</v>
      </c>
      <c r="AC11" s="13"/>
      <c r="AD11" s="13"/>
      <c r="AE11" s="13"/>
      <c r="AF11" s="13"/>
      <c r="AG11" s="13"/>
      <c r="AH11" s="13"/>
      <c r="AI11" s="13"/>
      <c r="AJ11" s="13"/>
      <c r="AK11" s="13"/>
      <c r="AL11" s="36"/>
      <c r="AM11" s="36"/>
      <c r="AN11" s="36"/>
      <c r="AO11" s="3"/>
      <c r="AP11" s="3"/>
      <c r="AQ11" s="43"/>
      <c r="AR11" s="44"/>
      <c r="AS11" s="45"/>
    </row>
    <row r="12" spans="1:45" ht="15">
      <c r="A12" s="4"/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21">
        <f t="shared" si="1"/>
        <v>0</v>
      </c>
      <c r="Z12" s="14"/>
      <c r="AA12" s="4">
        <f t="shared" si="2"/>
        <v>0</v>
      </c>
      <c r="AB12" s="36">
        <f t="shared" si="3"/>
        <v>0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36"/>
      <c r="AM12" s="36"/>
      <c r="AN12" s="36"/>
      <c r="AO12" s="3"/>
      <c r="AP12" s="3"/>
      <c r="AQ12" s="43"/>
      <c r="AR12" s="44"/>
      <c r="AS12" s="45"/>
    </row>
    <row r="13" spans="1:45" ht="15">
      <c r="A13" s="4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1"/>
      <c r="Z13" s="14"/>
      <c r="AA13" s="15"/>
      <c r="AB13" s="36"/>
      <c r="AC13" s="27"/>
      <c r="AD13" s="27"/>
      <c r="AE13" s="27"/>
      <c r="AF13" s="27"/>
      <c r="AG13" s="27"/>
      <c r="AH13" s="27"/>
      <c r="AI13" s="27"/>
      <c r="AJ13" s="27"/>
      <c r="AK13" s="27"/>
      <c r="AL13" s="36"/>
      <c r="AM13" s="36"/>
      <c r="AN13" s="36"/>
      <c r="AO13" s="3" t="s">
        <v>23</v>
      </c>
      <c r="AP13" s="3"/>
      <c r="AQ13" s="43"/>
      <c r="AR13" s="44">
        <v>10</v>
      </c>
      <c r="AS13" s="45" t="s">
        <v>14</v>
      </c>
    </row>
    <row r="14" spans="1:45" ht="15">
      <c r="A14" s="7" t="s">
        <v>15</v>
      </c>
      <c r="B14" s="28">
        <f>SUM(B6:B12)</f>
        <v>0</v>
      </c>
      <c r="C14" s="28">
        <f aca="true" t="shared" si="4" ref="C14:X14">SUM(C6:C12)</f>
        <v>0</v>
      </c>
      <c r="D14" s="28">
        <f t="shared" si="4"/>
        <v>0</v>
      </c>
      <c r="E14" s="28">
        <f t="shared" si="4"/>
        <v>0</v>
      </c>
      <c r="F14" s="28">
        <f t="shared" si="4"/>
        <v>0</v>
      </c>
      <c r="G14" s="28">
        <f t="shared" si="4"/>
        <v>0</v>
      </c>
      <c r="H14" s="28">
        <f t="shared" si="4"/>
        <v>0</v>
      </c>
      <c r="I14" s="28">
        <f t="shared" si="4"/>
        <v>0</v>
      </c>
      <c r="J14" s="28">
        <f t="shared" si="4"/>
        <v>0</v>
      </c>
      <c r="K14" s="28">
        <f t="shared" si="4"/>
        <v>0</v>
      </c>
      <c r="L14" s="28">
        <f t="shared" si="4"/>
        <v>0</v>
      </c>
      <c r="M14" s="28">
        <f t="shared" si="4"/>
        <v>0</v>
      </c>
      <c r="N14" s="28">
        <f t="shared" si="4"/>
        <v>0</v>
      </c>
      <c r="O14" s="28">
        <f t="shared" si="4"/>
        <v>0</v>
      </c>
      <c r="P14" s="28">
        <f t="shared" si="4"/>
        <v>0</v>
      </c>
      <c r="Q14" s="28">
        <f t="shared" si="4"/>
        <v>0</v>
      </c>
      <c r="R14" s="28">
        <f t="shared" si="4"/>
        <v>0</v>
      </c>
      <c r="S14" s="28">
        <f t="shared" si="4"/>
        <v>0</v>
      </c>
      <c r="T14" s="28">
        <f t="shared" si="4"/>
        <v>0</v>
      </c>
      <c r="U14" s="28">
        <f t="shared" si="4"/>
        <v>0</v>
      </c>
      <c r="V14" s="28">
        <f t="shared" si="4"/>
        <v>0</v>
      </c>
      <c r="W14" s="28">
        <f t="shared" si="4"/>
        <v>0</v>
      </c>
      <c r="X14" s="28">
        <f t="shared" si="4"/>
        <v>0</v>
      </c>
      <c r="Y14" s="29">
        <f>SUM(Y6:Y12)</f>
        <v>0</v>
      </c>
      <c r="Z14" s="14"/>
      <c r="AA14" s="16" t="s">
        <v>15</v>
      </c>
      <c r="AB14" s="37">
        <f>SUM(AB6:AB12)</f>
        <v>0</v>
      </c>
      <c r="AC14" s="28">
        <f aca="true" t="shared" si="5" ref="AC14:AN14">SUM(AC6:AC9)</f>
        <v>0</v>
      </c>
      <c r="AD14" s="28">
        <f t="shared" si="5"/>
        <v>0</v>
      </c>
      <c r="AE14" s="28">
        <f t="shared" si="5"/>
        <v>55123.85</v>
      </c>
      <c r="AF14" s="28">
        <f t="shared" si="5"/>
        <v>15233.15</v>
      </c>
      <c r="AG14" s="28">
        <f t="shared" si="5"/>
        <v>58228.34</v>
      </c>
      <c r="AH14" s="28">
        <f t="shared" si="5"/>
        <v>8282.41</v>
      </c>
      <c r="AI14" s="28">
        <f t="shared" si="5"/>
        <v>6882.62</v>
      </c>
      <c r="AJ14" s="28">
        <f t="shared" si="5"/>
        <v>171568.96</v>
      </c>
      <c r="AK14" s="28">
        <f t="shared" si="5"/>
        <v>0</v>
      </c>
      <c r="AL14" s="37">
        <f t="shared" si="5"/>
        <v>315319.32999999996</v>
      </c>
      <c r="AM14" s="37">
        <f t="shared" si="5"/>
        <v>0</v>
      </c>
      <c r="AN14" s="37">
        <f t="shared" si="5"/>
        <v>0</v>
      </c>
      <c r="AO14" s="3" t="s">
        <v>23</v>
      </c>
      <c r="AP14" s="3"/>
      <c r="AQ14" s="43"/>
      <c r="AR14" s="44">
        <v>11</v>
      </c>
      <c r="AS14" s="45" t="s">
        <v>16</v>
      </c>
    </row>
    <row r="15" spans="1:45" ht="15">
      <c r="A15" s="4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1"/>
      <c r="Z15" s="14"/>
      <c r="AA15" s="15"/>
      <c r="AB15" s="36"/>
      <c r="AC15" s="27"/>
      <c r="AD15" s="27"/>
      <c r="AE15" s="27"/>
      <c r="AF15" s="27"/>
      <c r="AG15" s="27"/>
      <c r="AH15" s="27"/>
      <c r="AI15" s="27"/>
      <c r="AJ15" s="27"/>
      <c r="AK15" s="27"/>
      <c r="AL15" s="36"/>
      <c r="AM15" s="36"/>
      <c r="AN15" s="36"/>
      <c r="AO15" s="3"/>
      <c r="AP15" s="3"/>
      <c r="AQ15" s="43"/>
      <c r="AR15" s="44">
        <v>12</v>
      </c>
      <c r="AS15" s="45" t="s">
        <v>4</v>
      </c>
    </row>
    <row r="16" spans="1:45" ht="15">
      <c r="A16" s="4" t="s">
        <v>31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21">
        <f aca="true" t="shared" si="6" ref="Y16:Y30">SUM(B16:X16)</f>
        <v>0</v>
      </c>
      <c r="Z16" s="14"/>
      <c r="AA16" s="4" t="str">
        <f>+A16</f>
        <v>1    ALUGUEL / CONDOMÍNIO</v>
      </c>
      <c r="AB16" s="36">
        <f aca="true" t="shared" si="7" ref="AB16:AB31">Y16</f>
        <v>0</v>
      </c>
      <c r="AC16" s="13">
        <f>-7199.43-1699.75-494.4-428.66-767.47-751.01-86.14-906.99</f>
        <v>-12333.849999999999</v>
      </c>
      <c r="AD16" s="13">
        <v>-17721.23</v>
      </c>
      <c r="AE16" s="13">
        <v>-175</v>
      </c>
      <c r="AF16" s="13">
        <v>-4804.63</v>
      </c>
      <c r="AG16" s="13">
        <f>-84-777.21-889.74-143.08-9138.03</f>
        <v>-11032.060000000001</v>
      </c>
      <c r="AH16" s="13">
        <v>-1001</v>
      </c>
      <c r="AI16" s="13">
        <f>-560.7-34.36-16.45-25.18-12.27</f>
        <v>-648.96</v>
      </c>
      <c r="AJ16" s="13">
        <v>-2217.74</v>
      </c>
      <c r="AK16" s="13">
        <v>0</v>
      </c>
      <c r="AL16" s="36">
        <f aca="true" t="shared" si="8" ref="AL16:AL30">SUM(AC16:AK16)</f>
        <v>-49934.47</v>
      </c>
      <c r="AM16" s="36">
        <v>0</v>
      </c>
      <c r="AN16" s="36">
        <v>0</v>
      </c>
      <c r="AO16" s="3"/>
      <c r="AP16" s="3"/>
      <c r="AQ16" s="43"/>
      <c r="AR16" s="44">
        <v>13</v>
      </c>
      <c r="AS16" s="45" t="s">
        <v>1</v>
      </c>
    </row>
    <row r="17" spans="1:45" ht="15">
      <c r="A17" s="64">
        <v>2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21">
        <f t="shared" si="6"/>
        <v>0</v>
      </c>
      <c r="Z17" s="14"/>
      <c r="AA17" s="4">
        <f aca="true" t="shared" si="9" ref="AA17:AA31">+A17</f>
        <v>2</v>
      </c>
      <c r="AB17" s="36">
        <f t="shared" si="7"/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36">
        <f t="shared" si="8"/>
        <v>0</v>
      </c>
      <c r="AM17" s="36">
        <v>0</v>
      </c>
      <c r="AN17" s="36">
        <v>0</v>
      </c>
      <c r="AO17" s="3"/>
      <c r="AP17" s="3"/>
      <c r="AQ17" s="43"/>
      <c r="AR17" s="44">
        <v>14</v>
      </c>
      <c r="AS17" s="45" t="s">
        <v>7</v>
      </c>
    </row>
    <row r="18" spans="1:45" ht="15">
      <c r="A18" s="64">
        <v>3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21">
        <f t="shared" si="6"/>
        <v>0</v>
      </c>
      <c r="Z18" s="14"/>
      <c r="AA18" s="4">
        <f t="shared" si="9"/>
        <v>3</v>
      </c>
      <c r="AB18" s="36">
        <f t="shared" si="7"/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36">
        <f t="shared" si="8"/>
        <v>0</v>
      </c>
      <c r="AM18" s="36">
        <v>0</v>
      </c>
      <c r="AN18" s="36">
        <v>0</v>
      </c>
      <c r="AO18" s="3"/>
      <c r="AP18" s="3"/>
      <c r="AQ18" s="43"/>
      <c r="AR18" s="44">
        <v>15</v>
      </c>
      <c r="AS18" s="45" t="s">
        <v>5</v>
      </c>
    </row>
    <row r="19" spans="1:45" ht="15" thickBot="1">
      <c r="A19" s="4"/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21">
        <f t="shared" si="6"/>
        <v>0</v>
      </c>
      <c r="Z19" s="14"/>
      <c r="AA19" s="4">
        <f t="shared" si="9"/>
        <v>0</v>
      </c>
      <c r="AB19" s="36">
        <f t="shared" si="7"/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36">
        <f t="shared" si="8"/>
        <v>0</v>
      </c>
      <c r="AM19" s="36">
        <v>0</v>
      </c>
      <c r="AN19" s="36">
        <v>0</v>
      </c>
      <c r="AO19" s="3"/>
      <c r="AP19" s="3"/>
      <c r="AQ19" s="43"/>
      <c r="AR19" s="46">
        <v>16</v>
      </c>
      <c r="AS19" s="47" t="s">
        <v>6</v>
      </c>
    </row>
    <row r="20" spans="1:42" ht="15">
      <c r="A20" s="4"/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21">
        <f t="shared" si="6"/>
        <v>0</v>
      </c>
      <c r="Z20" s="14"/>
      <c r="AA20" s="4">
        <f t="shared" si="9"/>
        <v>0</v>
      </c>
      <c r="AB20" s="36">
        <f t="shared" si="7"/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36">
        <f t="shared" si="8"/>
        <v>0</v>
      </c>
      <c r="AM20" s="36">
        <v>0</v>
      </c>
      <c r="AN20" s="36">
        <v>0</v>
      </c>
      <c r="AO20" s="3"/>
      <c r="AP20" s="3"/>
    </row>
    <row r="21" spans="1:42" ht="15">
      <c r="A21" s="4"/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21">
        <f t="shared" si="6"/>
        <v>0</v>
      </c>
      <c r="Z21" s="14"/>
      <c r="AA21" s="4">
        <f t="shared" si="9"/>
        <v>0</v>
      </c>
      <c r="AB21" s="36">
        <f t="shared" si="7"/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36">
        <f t="shared" si="8"/>
        <v>0</v>
      </c>
      <c r="AM21" s="36">
        <v>0</v>
      </c>
      <c r="AN21" s="36">
        <v>0</v>
      </c>
      <c r="AO21" s="3"/>
      <c r="AP21" s="3"/>
    </row>
    <row r="22" spans="1:42" ht="15">
      <c r="A22" s="4"/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21">
        <f t="shared" si="6"/>
        <v>0</v>
      </c>
      <c r="Z22" s="14"/>
      <c r="AA22" s="4">
        <f t="shared" si="9"/>
        <v>0</v>
      </c>
      <c r="AB22" s="36">
        <f t="shared" si="7"/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f>-20944.98-5167.67</f>
        <v>-26112.65</v>
      </c>
      <c r="AH22" s="13">
        <v>0</v>
      </c>
      <c r="AI22" s="13">
        <v>0</v>
      </c>
      <c r="AJ22" s="13">
        <v>0</v>
      </c>
      <c r="AK22" s="13">
        <v>0</v>
      </c>
      <c r="AL22" s="36">
        <f t="shared" si="8"/>
        <v>-26112.65</v>
      </c>
      <c r="AM22" s="36">
        <v>0</v>
      </c>
      <c r="AN22" s="36">
        <v>0</v>
      </c>
      <c r="AO22" s="3"/>
      <c r="AP22" s="3"/>
    </row>
    <row r="23" spans="1:42" ht="15">
      <c r="A23" s="64"/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21">
        <f t="shared" si="6"/>
        <v>0</v>
      </c>
      <c r="Z23" s="14"/>
      <c r="AA23" s="4">
        <f t="shared" si="9"/>
        <v>0</v>
      </c>
      <c r="AB23" s="36">
        <f t="shared" si="7"/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36">
        <f t="shared" si="8"/>
        <v>0</v>
      </c>
      <c r="AM23" s="36">
        <v>0</v>
      </c>
      <c r="AN23" s="36">
        <v>0</v>
      </c>
      <c r="AO23" s="3"/>
      <c r="AP23" s="3"/>
    </row>
    <row r="24" spans="1:42" ht="15">
      <c r="A24" s="64"/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21">
        <f t="shared" si="6"/>
        <v>0</v>
      </c>
      <c r="Z24" s="14"/>
      <c r="AA24" s="4">
        <f t="shared" si="9"/>
        <v>0</v>
      </c>
      <c r="AB24" s="36">
        <f t="shared" si="7"/>
        <v>0</v>
      </c>
      <c r="AC24" s="13">
        <v>0</v>
      </c>
      <c r="AD24" s="13">
        <v>0</v>
      </c>
      <c r="AE24" s="13">
        <v>-46986.05</v>
      </c>
      <c r="AF24" s="13">
        <v>0</v>
      </c>
      <c r="AG24" s="13">
        <v>0</v>
      </c>
      <c r="AH24" s="13">
        <v>0</v>
      </c>
      <c r="AI24" s="13">
        <v>0</v>
      </c>
      <c r="AJ24" s="13">
        <v>-28681.06</v>
      </c>
      <c r="AK24" s="13">
        <v>0</v>
      </c>
      <c r="AL24" s="36">
        <f t="shared" si="8"/>
        <v>-75667.11</v>
      </c>
      <c r="AM24" s="36">
        <v>0</v>
      </c>
      <c r="AN24" s="36">
        <v>0</v>
      </c>
      <c r="AO24" s="3"/>
      <c r="AP24" s="3"/>
    </row>
    <row r="25" spans="1:42" ht="15">
      <c r="A25" s="4"/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21">
        <f t="shared" si="6"/>
        <v>0</v>
      </c>
      <c r="Z25" s="14"/>
      <c r="AA25" s="4">
        <f t="shared" si="9"/>
        <v>0</v>
      </c>
      <c r="AB25" s="36">
        <f t="shared" si="7"/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-6141.3</v>
      </c>
      <c r="AH25" s="13">
        <v>0</v>
      </c>
      <c r="AI25" s="13">
        <v>0</v>
      </c>
      <c r="AJ25" s="13">
        <v>0</v>
      </c>
      <c r="AK25" s="13">
        <v>0</v>
      </c>
      <c r="AL25" s="36">
        <f t="shared" si="8"/>
        <v>-6141.3</v>
      </c>
      <c r="AM25" s="36">
        <v>0</v>
      </c>
      <c r="AN25" s="36">
        <v>0</v>
      </c>
      <c r="AO25" s="3"/>
      <c r="AP25" s="3"/>
    </row>
    <row r="26" spans="1:42" ht="15">
      <c r="A26" s="4"/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21">
        <f t="shared" si="6"/>
        <v>0</v>
      </c>
      <c r="Z26" s="14"/>
      <c r="AA26" s="4">
        <f t="shared" si="9"/>
        <v>0</v>
      </c>
      <c r="AB26" s="36">
        <f t="shared" si="7"/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36">
        <f t="shared" si="8"/>
        <v>0</v>
      </c>
      <c r="AM26" s="36">
        <v>0</v>
      </c>
      <c r="AN26" s="36">
        <v>0</v>
      </c>
      <c r="AO26" s="3"/>
      <c r="AP26" s="3"/>
    </row>
    <row r="27" spans="1:42" ht="15">
      <c r="A27" s="64"/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21">
        <f t="shared" si="6"/>
        <v>0</v>
      </c>
      <c r="Z27" s="14"/>
      <c r="AA27" s="4">
        <f t="shared" si="9"/>
        <v>0</v>
      </c>
      <c r="AB27" s="36">
        <f t="shared" si="7"/>
        <v>0</v>
      </c>
      <c r="AC27" s="13">
        <v>-60000</v>
      </c>
      <c r="AD27" s="13">
        <v>0</v>
      </c>
      <c r="AE27" s="13">
        <v>0</v>
      </c>
      <c r="AF27" s="13">
        <v>0</v>
      </c>
      <c r="AG27" s="13">
        <v>-9000</v>
      </c>
      <c r="AH27" s="13">
        <v>0</v>
      </c>
      <c r="AI27" s="13">
        <v>0</v>
      </c>
      <c r="AJ27" s="13">
        <v>0</v>
      </c>
      <c r="AK27" s="13">
        <v>0</v>
      </c>
      <c r="AL27" s="36">
        <f t="shared" si="8"/>
        <v>-69000</v>
      </c>
      <c r="AM27" s="36">
        <v>0</v>
      </c>
      <c r="AN27" s="36">
        <v>0</v>
      </c>
      <c r="AO27" s="3"/>
      <c r="AP27" s="3"/>
    </row>
    <row r="28" spans="1:42" ht="15">
      <c r="A28" s="4"/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21">
        <f t="shared" si="6"/>
        <v>0</v>
      </c>
      <c r="Z28" s="14"/>
      <c r="AA28" s="4">
        <f t="shared" si="9"/>
        <v>0</v>
      </c>
      <c r="AB28" s="36">
        <f t="shared" si="7"/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36">
        <f t="shared" si="8"/>
        <v>0</v>
      </c>
      <c r="AM28" s="36">
        <v>0</v>
      </c>
      <c r="AN28" s="36">
        <v>0</v>
      </c>
      <c r="AO28" s="3"/>
      <c r="AP28" s="3"/>
    </row>
    <row r="29" spans="1:42" ht="15">
      <c r="A29" s="4"/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21">
        <f t="shared" si="6"/>
        <v>0</v>
      </c>
      <c r="Z29" s="14"/>
      <c r="AA29" s="4">
        <f t="shared" si="9"/>
        <v>0</v>
      </c>
      <c r="AB29" s="36">
        <f t="shared" si="7"/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36">
        <f t="shared" si="8"/>
        <v>0</v>
      </c>
      <c r="AM29" s="36">
        <v>0</v>
      </c>
      <c r="AN29" s="36">
        <v>0</v>
      </c>
      <c r="AO29" s="3"/>
      <c r="AP29" s="3"/>
    </row>
    <row r="30" spans="1:42" ht="15">
      <c r="A30" s="4"/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21">
        <f t="shared" si="6"/>
        <v>0</v>
      </c>
      <c r="Z30" s="14"/>
      <c r="AA30" s="4">
        <f t="shared" si="9"/>
        <v>0</v>
      </c>
      <c r="AB30" s="36">
        <f t="shared" si="7"/>
        <v>0</v>
      </c>
      <c r="AC30" s="13">
        <v>0</v>
      </c>
      <c r="AD30" s="13">
        <v>0</v>
      </c>
      <c r="AE30" s="13">
        <v>-42.1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36">
        <f t="shared" si="8"/>
        <v>-42.1</v>
      </c>
      <c r="AM30" s="36">
        <v>0</v>
      </c>
      <c r="AN30" s="36">
        <v>0</v>
      </c>
      <c r="AO30" s="3"/>
      <c r="AP30" s="3"/>
    </row>
    <row r="31" spans="1:42" ht="15">
      <c r="A31" s="4"/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21">
        <f>SUM(B31:X31)</f>
        <v>0</v>
      </c>
      <c r="Z31" s="14"/>
      <c r="AA31" s="4">
        <f t="shared" si="9"/>
        <v>0</v>
      </c>
      <c r="AB31" s="36">
        <f t="shared" si="7"/>
        <v>0</v>
      </c>
      <c r="AC31" s="13"/>
      <c r="AD31" s="13"/>
      <c r="AE31" s="13"/>
      <c r="AF31" s="13"/>
      <c r="AG31" s="13"/>
      <c r="AH31" s="13"/>
      <c r="AI31" s="13"/>
      <c r="AJ31" s="13"/>
      <c r="AK31" s="13"/>
      <c r="AL31" s="36"/>
      <c r="AM31" s="36"/>
      <c r="AN31" s="36"/>
      <c r="AO31" s="3"/>
      <c r="AP31" s="3"/>
    </row>
    <row r="32" spans="1:42" ht="15">
      <c r="A32" s="4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21"/>
      <c r="Z32" s="14"/>
      <c r="AA32" s="15"/>
      <c r="AB32" s="36"/>
      <c r="AC32" s="13"/>
      <c r="AD32" s="13"/>
      <c r="AE32" s="13"/>
      <c r="AF32" s="13"/>
      <c r="AG32" s="13"/>
      <c r="AH32" s="13"/>
      <c r="AI32" s="13"/>
      <c r="AJ32" s="13"/>
      <c r="AK32" s="13"/>
      <c r="AL32" s="36"/>
      <c r="AM32" s="36"/>
      <c r="AN32" s="36"/>
      <c r="AO32" s="3"/>
      <c r="AP32" s="3"/>
    </row>
    <row r="33" spans="1:42" ht="15">
      <c r="A33" s="7" t="s">
        <v>17</v>
      </c>
      <c r="B33" s="28">
        <f>SUM(B16:B31)</f>
        <v>0</v>
      </c>
      <c r="C33" s="28">
        <f aca="true" t="shared" si="10" ref="C33:X33">SUM(C16:C31)</f>
        <v>0</v>
      </c>
      <c r="D33" s="28">
        <f t="shared" si="10"/>
        <v>0</v>
      </c>
      <c r="E33" s="28">
        <f t="shared" si="10"/>
        <v>0</v>
      </c>
      <c r="F33" s="28">
        <f t="shared" si="10"/>
        <v>0</v>
      </c>
      <c r="G33" s="28">
        <f t="shared" si="10"/>
        <v>0</v>
      </c>
      <c r="H33" s="28">
        <f t="shared" si="10"/>
        <v>0</v>
      </c>
      <c r="I33" s="28">
        <f t="shared" si="10"/>
        <v>0</v>
      </c>
      <c r="J33" s="28">
        <f t="shared" si="10"/>
        <v>0</v>
      </c>
      <c r="K33" s="28">
        <f t="shared" si="10"/>
        <v>0</v>
      </c>
      <c r="L33" s="28">
        <f t="shared" si="10"/>
        <v>0</v>
      </c>
      <c r="M33" s="28">
        <f t="shared" si="10"/>
        <v>0</v>
      </c>
      <c r="N33" s="28">
        <f t="shared" si="10"/>
        <v>0</v>
      </c>
      <c r="O33" s="28">
        <f t="shared" si="10"/>
        <v>0</v>
      </c>
      <c r="P33" s="28">
        <f t="shared" si="10"/>
        <v>0</v>
      </c>
      <c r="Q33" s="28">
        <f t="shared" si="10"/>
        <v>0</v>
      </c>
      <c r="R33" s="28">
        <f t="shared" si="10"/>
        <v>0</v>
      </c>
      <c r="S33" s="28">
        <f t="shared" si="10"/>
        <v>0</v>
      </c>
      <c r="T33" s="28">
        <f t="shared" si="10"/>
        <v>0</v>
      </c>
      <c r="U33" s="28">
        <f t="shared" si="10"/>
        <v>0</v>
      </c>
      <c r="V33" s="28">
        <f t="shared" si="10"/>
        <v>0</v>
      </c>
      <c r="W33" s="28">
        <f t="shared" si="10"/>
        <v>0</v>
      </c>
      <c r="X33" s="28">
        <f t="shared" si="10"/>
        <v>0</v>
      </c>
      <c r="Y33" s="29">
        <f>SUM(Y16:Y31)</f>
        <v>0</v>
      </c>
      <c r="Z33" s="14"/>
      <c r="AA33" s="16" t="s">
        <v>17</v>
      </c>
      <c r="AB33" s="37">
        <f>SUM(AB16:AB31)</f>
        <v>0</v>
      </c>
      <c r="AC33" s="28">
        <f aca="true" t="shared" si="11" ref="AC33:AN33">SUM(AC16:AC30)</f>
        <v>-72333.85</v>
      </c>
      <c r="AD33" s="28">
        <f t="shared" si="11"/>
        <v>-17721.23</v>
      </c>
      <c r="AE33" s="28">
        <f t="shared" si="11"/>
        <v>-47203.15</v>
      </c>
      <c r="AF33" s="28">
        <f t="shared" si="11"/>
        <v>-4804.63</v>
      </c>
      <c r="AG33" s="28">
        <f t="shared" si="11"/>
        <v>-52286.01000000001</v>
      </c>
      <c r="AH33" s="28">
        <f t="shared" si="11"/>
        <v>-1001</v>
      </c>
      <c r="AI33" s="28">
        <f t="shared" si="11"/>
        <v>-648.96</v>
      </c>
      <c r="AJ33" s="28">
        <f t="shared" si="11"/>
        <v>-30898.800000000003</v>
      </c>
      <c r="AK33" s="28">
        <f t="shared" si="11"/>
        <v>0</v>
      </c>
      <c r="AL33" s="37">
        <f t="shared" si="11"/>
        <v>-226897.62999999998</v>
      </c>
      <c r="AM33" s="37">
        <f t="shared" si="11"/>
        <v>0</v>
      </c>
      <c r="AN33" s="37">
        <f t="shared" si="11"/>
        <v>0</v>
      </c>
      <c r="AO33" s="3"/>
      <c r="AP33" s="3"/>
    </row>
    <row r="34" spans="1:42" ht="15">
      <c r="A34" s="4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1"/>
      <c r="Z34" s="14"/>
      <c r="AA34" s="15"/>
      <c r="AB34" s="36"/>
      <c r="AC34" s="27"/>
      <c r="AD34" s="27"/>
      <c r="AE34" s="27"/>
      <c r="AF34" s="27"/>
      <c r="AG34" s="27"/>
      <c r="AH34" s="27"/>
      <c r="AI34" s="27"/>
      <c r="AJ34" s="27"/>
      <c r="AK34" s="27"/>
      <c r="AL34" s="36"/>
      <c r="AM34" s="36"/>
      <c r="AN34" s="36"/>
      <c r="AO34" s="3"/>
      <c r="AP34" s="3"/>
    </row>
    <row r="35" spans="1:42" ht="15" thickBot="1">
      <c r="A35" s="70" t="s">
        <v>18</v>
      </c>
      <c r="B35" s="69">
        <f>B14-B33</f>
        <v>0</v>
      </c>
      <c r="C35" s="69">
        <f aca="true" t="shared" si="12" ref="C35:Y35">C14-C33</f>
        <v>0</v>
      </c>
      <c r="D35" s="69">
        <f t="shared" si="12"/>
        <v>0</v>
      </c>
      <c r="E35" s="69">
        <f t="shared" si="12"/>
        <v>0</v>
      </c>
      <c r="F35" s="69">
        <f t="shared" si="12"/>
        <v>0</v>
      </c>
      <c r="G35" s="69">
        <f t="shared" si="12"/>
        <v>0</v>
      </c>
      <c r="H35" s="69">
        <f t="shared" si="12"/>
        <v>0</v>
      </c>
      <c r="I35" s="69">
        <f t="shared" si="12"/>
        <v>0</v>
      </c>
      <c r="J35" s="69">
        <f t="shared" si="12"/>
        <v>0</v>
      </c>
      <c r="K35" s="69">
        <f t="shared" si="12"/>
        <v>0</v>
      </c>
      <c r="L35" s="69">
        <f t="shared" si="12"/>
        <v>0</v>
      </c>
      <c r="M35" s="69">
        <f t="shared" si="12"/>
        <v>0</v>
      </c>
      <c r="N35" s="69">
        <f t="shared" si="12"/>
        <v>0</v>
      </c>
      <c r="O35" s="69">
        <f t="shared" si="12"/>
        <v>0</v>
      </c>
      <c r="P35" s="69">
        <f t="shared" si="12"/>
        <v>0</v>
      </c>
      <c r="Q35" s="69">
        <f t="shared" si="12"/>
        <v>0</v>
      </c>
      <c r="R35" s="69">
        <f t="shared" si="12"/>
        <v>0</v>
      </c>
      <c r="S35" s="69">
        <f t="shared" si="12"/>
        <v>0</v>
      </c>
      <c r="T35" s="69">
        <f t="shared" si="12"/>
        <v>0</v>
      </c>
      <c r="U35" s="69">
        <f t="shared" si="12"/>
        <v>0</v>
      </c>
      <c r="V35" s="69">
        <f t="shared" si="12"/>
        <v>0</v>
      </c>
      <c r="W35" s="69">
        <f t="shared" si="12"/>
        <v>0</v>
      </c>
      <c r="X35" s="69">
        <f t="shared" si="12"/>
        <v>0</v>
      </c>
      <c r="Y35" s="71">
        <f t="shared" si="12"/>
        <v>0</v>
      </c>
      <c r="Z35" s="14"/>
      <c r="AA35" s="63" t="s">
        <v>18</v>
      </c>
      <c r="AB35" s="60">
        <f>AB14-AB33</f>
        <v>0</v>
      </c>
      <c r="AC35" s="28">
        <f aca="true" t="shared" si="13" ref="AC35:AN35">AC33+AC14</f>
        <v>-72333.85</v>
      </c>
      <c r="AD35" s="28">
        <f t="shared" si="13"/>
        <v>-17721.23</v>
      </c>
      <c r="AE35" s="28">
        <f t="shared" si="13"/>
        <v>7920.699999999997</v>
      </c>
      <c r="AF35" s="28">
        <f t="shared" si="13"/>
        <v>10428.52</v>
      </c>
      <c r="AG35" s="28">
        <f t="shared" si="13"/>
        <v>5942.329999999987</v>
      </c>
      <c r="AH35" s="28">
        <f t="shared" si="13"/>
        <v>7281.41</v>
      </c>
      <c r="AI35" s="28">
        <f t="shared" si="13"/>
        <v>6233.66</v>
      </c>
      <c r="AJ35" s="28">
        <f t="shared" si="13"/>
        <v>140670.15999999997</v>
      </c>
      <c r="AK35" s="28">
        <f t="shared" si="13"/>
        <v>0</v>
      </c>
      <c r="AL35" s="37">
        <f t="shared" si="13"/>
        <v>88421.69999999998</v>
      </c>
      <c r="AM35" s="37">
        <f t="shared" si="13"/>
        <v>0</v>
      </c>
      <c r="AN35" s="37">
        <f t="shared" si="13"/>
        <v>0</v>
      </c>
      <c r="AO35" s="3"/>
      <c r="AP35" s="3"/>
    </row>
    <row r="36" spans="1:42" ht="15" thickBot="1">
      <c r="A36" s="7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48"/>
      <c r="Z36" s="14"/>
      <c r="AA36" s="61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36"/>
      <c r="AM36" s="36"/>
      <c r="AN36" s="36"/>
      <c r="AO36" s="3"/>
      <c r="AP36" s="3"/>
    </row>
    <row r="37" spans="1:42" ht="15" thickBot="1">
      <c r="A37" s="72" t="s">
        <v>19</v>
      </c>
      <c r="B37" s="59">
        <v>0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14"/>
      <c r="AA37" s="18" t="s">
        <v>19</v>
      </c>
      <c r="AB37" s="38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38">
        <v>0</v>
      </c>
      <c r="AM37" s="38">
        <v>0</v>
      </c>
      <c r="AN37" s="38">
        <v>0</v>
      </c>
      <c r="AO37" s="3"/>
      <c r="AP37" s="3"/>
    </row>
    <row r="38" spans="1:42" ht="15">
      <c r="A38" s="4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1"/>
      <c r="Z38" s="14"/>
      <c r="AA38" s="15"/>
      <c r="AB38" s="36"/>
      <c r="AC38" s="27"/>
      <c r="AD38" s="27"/>
      <c r="AE38" s="27"/>
      <c r="AF38" s="27"/>
      <c r="AG38" s="27"/>
      <c r="AH38" s="27"/>
      <c r="AI38" s="27"/>
      <c r="AJ38" s="27"/>
      <c r="AK38" s="27"/>
      <c r="AL38" s="36"/>
      <c r="AM38" s="36"/>
      <c r="AN38" s="36"/>
      <c r="AO38" s="3"/>
      <c r="AP38" s="3"/>
    </row>
    <row r="39" spans="1:42" ht="15">
      <c r="A39" s="8" t="s">
        <v>33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1"/>
      <c r="W39" s="30"/>
      <c r="X39" s="30"/>
      <c r="Y39" s="32"/>
      <c r="Z39" s="14"/>
      <c r="AA39" s="19" t="s">
        <v>20</v>
      </c>
      <c r="AB39" s="39"/>
      <c r="AC39" s="30"/>
      <c r="AD39" s="30"/>
      <c r="AE39" s="30"/>
      <c r="AF39" s="30"/>
      <c r="AG39" s="30"/>
      <c r="AH39" s="30"/>
      <c r="AI39" s="30"/>
      <c r="AJ39" s="30"/>
      <c r="AK39" s="30"/>
      <c r="AL39" s="39"/>
      <c r="AM39" s="39"/>
      <c r="AN39" s="39"/>
      <c r="AO39" s="20"/>
      <c r="AP39" s="20"/>
    </row>
    <row r="40" spans="1:42" ht="15">
      <c r="A40" s="4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1"/>
      <c r="Z40" s="14"/>
      <c r="AA40" s="15"/>
      <c r="AB40" s="36"/>
      <c r="AC40" s="27"/>
      <c r="AD40" s="27"/>
      <c r="AE40" s="27"/>
      <c r="AF40" s="27"/>
      <c r="AG40" s="27"/>
      <c r="AH40" s="27"/>
      <c r="AI40" s="27"/>
      <c r="AJ40" s="27"/>
      <c r="AK40" s="27"/>
      <c r="AL40" s="36"/>
      <c r="AM40" s="36"/>
      <c r="AN40" s="36"/>
      <c r="AO40" s="3"/>
      <c r="AP40" s="3"/>
    </row>
    <row r="41" spans="1:42" ht="15">
      <c r="A41" s="4" t="s">
        <v>24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21">
        <f>SUM(B41:X41)</f>
        <v>0</v>
      </c>
      <c r="Z41" s="14"/>
      <c r="AA41" s="4" t="s">
        <v>24</v>
      </c>
      <c r="AB41" s="36">
        <f>Y41</f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36">
        <f>SUM(AC41:AK41)</f>
        <v>0</v>
      </c>
      <c r="AM41" s="36">
        <v>0</v>
      </c>
      <c r="AN41" s="36">
        <v>0</v>
      </c>
      <c r="AO41" s="3"/>
      <c r="AP41" s="3"/>
    </row>
    <row r="42" spans="1:42" ht="15">
      <c r="A42" s="4" t="s">
        <v>25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21">
        <f>SUM(B42:X42)</f>
        <v>0</v>
      </c>
      <c r="Z42" s="14"/>
      <c r="AA42" s="4" t="s">
        <v>25</v>
      </c>
      <c r="AB42" s="36">
        <f>Y42</f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36">
        <f>SUM(AC42:AK42)</f>
        <v>0</v>
      </c>
      <c r="AM42" s="36">
        <v>0</v>
      </c>
      <c r="AN42" s="36">
        <v>0</v>
      </c>
      <c r="AO42" s="3"/>
      <c r="AP42" s="3"/>
    </row>
    <row r="43" spans="1:42" ht="15">
      <c r="A43" s="4" t="s">
        <v>26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21">
        <f>SUM(B43:X43)</f>
        <v>0</v>
      </c>
      <c r="Z43" s="14"/>
      <c r="AA43" s="4" t="s">
        <v>26</v>
      </c>
      <c r="AB43" s="36">
        <f>Y43</f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36">
        <f>SUM(AC43:AK43)</f>
        <v>0</v>
      </c>
      <c r="AM43" s="36">
        <v>0</v>
      </c>
      <c r="AN43" s="36">
        <v>0</v>
      </c>
      <c r="AO43" s="3"/>
      <c r="AP43" s="3"/>
    </row>
    <row r="44" spans="1:42" ht="15">
      <c r="A44" s="4" t="s">
        <v>27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21">
        <f>SUM(B44:X44)</f>
        <v>0</v>
      </c>
      <c r="Z44" s="14"/>
      <c r="AA44" s="4" t="s">
        <v>27</v>
      </c>
      <c r="AB44" s="36">
        <f>Y44</f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6">
        <f>SUM(AC44:AK44)</f>
        <v>0</v>
      </c>
      <c r="AM44" s="36">
        <v>0</v>
      </c>
      <c r="AN44" s="36">
        <v>0</v>
      </c>
      <c r="AO44" s="3"/>
      <c r="AP44" s="3"/>
    </row>
    <row r="45" spans="1:42" ht="15">
      <c r="A45" s="4" t="s">
        <v>28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21"/>
      <c r="Z45" s="14"/>
      <c r="AA45" s="4" t="s">
        <v>28</v>
      </c>
      <c r="AB45" s="36"/>
      <c r="AC45" s="13"/>
      <c r="AD45" s="13"/>
      <c r="AE45" s="13"/>
      <c r="AF45" s="13"/>
      <c r="AG45" s="13"/>
      <c r="AH45" s="13"/>
      <c r="AI45" s="13"/>
      <c r="AJ45" s="13"/>
      <c r="AK45" s="13"/>
      <c r="AL45" s="36"/>
      <c r="AM45" s="36"/>
      <c r="AN45" s="36"/>
      <c r="AO45" s="3"/>
      <c r="AP45" s="3"/>
    </row>
    <row r="46" spans="1:42" ht="15">
      <c r="A46" s="4" t="s">
        <v>29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21">
        <f>SUM(B46:X46)</f>
        <v>0</v>
      </c>
      <c r="Z46" s="14"/>
      <c r="AA46" s="4" t="s">
        <v>29</v>
      </c>
      <c r="AB46" s="36">
        <f>Y46</f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36">
        <f>SUM(AC46:AK46)</f>
        <v>0</v>
      </c>
      <c r="AM46" s="36">
        <v>0</v>
      </c>
      <c r="AN46" s="36">
        <v>0</v>
      </c>
      <c r="AO46" s="3"/>
      <c r="AP46" s="3"/>
    </row>
    <row r="47" spans="1:42" ht="15" thickBot="1">
      <c r="A47" s="4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1"/>
      <c r="Z47" s="14"/>
      <c r="AA47" s="15"/>
      <c r="AB47" s="36"/>
      <c r="AC47" s="27"/>
      <c r="AD47" s="27"/>
      <c r="AE47" s="27"/>
      <c r="AF47" s="27"/>
      <c r="AG47" s="27"/>
      <c r="AH47" s="27"/>
      <c r="AI47" s="27"/>
      <c r="AJ47" s="27"/>
      <c r="AK47" s="27"/>
      <c r="AL47" s="36"/>
      <c r="AM47" s="36"/>
      <c r="AN47" s="36"/>
      <c r="AO47" s="3"/>
      <c r="AP47" s="3"/>
    </row>
    <row r="48" spans="1:42" ht="15" thickBot="1">
      <c r="A48" s="9" t="s">
        <v>21</v>
      </c>
      <c r="B48" s="17">
        <f aca="true" t="shared" si="14" ref="B48:Y48">SUM(B41:B46)</f>
        <v>0</v>
      </c>
      <c r="C48" s="17">
        <f t="shared" si="14"/>
        <v>0</v>
      </c>
      <c r="D48" s="17">
        <f t="shared" si="14"/>
        <v>0</v>
      </c>
      <c r="E48" s="17">
        <f t="shared" si="14"/>
        <v>0</v>
      </c>
      <c r="F48" s="17">
        <f t="shared" si="14"/>
        <v>0</v>
      </c>
      <c r="G48" s="17">
        <f t="shared" si="14"/>
        <v>0</v>
      </c>
      <c r="H48" s="17">
        <f t="shared" si="14"/>
        <v>0</v>
      </c>
      <c r="I48" s="17">
        <f t="shared" si="14"/>
        <v>0</v>
      </c>
      <c r="J48" s="17">
        <f t="shared" si="14"/>
        <v>0</v>
      </c>
      <c r="K48" s="17">
        <f t="shared" si="14"/>
        <v>0</v>
      </c>
      <c r="L48" s="17">
        <f t="shared" si="14"/>
        <v>0</v>
      </c>
      <c r="M48" s="17">
        <f t="shared" si="14"/>
        <v>0</v>
      </c>
      <c r="N48" s="17">
        <f t="shared" si="14"/>
        <v>0</v>
      </c>
      <c r="O48" s="17">
        <f t="shared" si="14"/>
        <v>0</v>
      </c>
      <c r="P48" s="17">
        <f t="shared" si="14"/>
        <v>0</v>
      </c>
      <c r="Q48" s="17">
        <f t="shared" si="14"/>
        <v>0</v>
      </c>
      <c r="R48" s="17">
        <f t="shared" si="14"/>
        <v>0</v>
      </c>
      <c r="S48" s="17">
        <f t="shared" si="14"/>
        <v>0</v>
      </c>
      <c r="T48" s="17">
        <f t="shared" si="14"/>
        <v>0</v>
      </c>
      <c r="U48" s="17">
        <f t="shared" si="14"/>
        <v>0</v>
      </c>
      <c r="V48" s="17">
        <f t="shared" si="14"/>
        <v>0</v>
      </c>
      <c r="W48" s="17">
        <f t="shared" si="14"/>
        <v>0</v>
      </c>
      <c r="X48" s="17">
        <f t="shared" si="14"/>
        <v>0</v>
      </c>
      <c r="Y48" s="48">
        <f t="shared" si="14"/>
        <v>0</v>
      </c>
      <c r="Z48" s="14"/>
      <c r="AA48" s="18" t="s">
        <v>21</v>
      </c>
      <c r="AB48" s="38">
        <f aca="true" t="shared" si="15" ref="AB48:AN48">SUM(AB41:AB46)</f>
        <v>0</v>
      </c>
      <c r="AC48" s="17">
        <f t="shared" si="15"/>
        <v>0</v>
      </c>
      <c r="AD48" s="17">
        <f t="shared" si="15"/>
        <v>0</v>
      </c>
      <c r="AE48" s="17">
        <f t="shared" si="15"/>
        <v>0</v>
      </c>
      <c r="AF48" s="17">
        <f t="shared" si="15"/>
        <v>0</v>
      </c>
      <c r="AG48" s="17">
        <f t="shared" si="15"/>
        <v>0</v>
      </c>
      <c r="AH48" s="17">
        <f t="shared" si="15"/>
        <v>0</v>
      </c>
      <c r="AI48" s="17">
        <f t="shared" si="15"/>
        <v>0</v>
      </c>
      <c r="AJ48" s="17">
        <f t="shared" si="15"/>
        <v>0</v>
      </c>
      <c r="AK48" s="17">
        <f t="shared" si="15"/>
        <v>0</v>
      </c>
      <c r="AL48" s="38">
        <f t="shared" si="15"/>
        <v>0</v>
      </c>
      <c r="AM48" s="38">
        <f t="shared" si="15"/>
        <v>0</v>
      </c>
      <c r="AN48" s="38">
        <f t="shared" si="15"/>
        <v>0</v>
      </c>
      <c r="AO48" s="3"/>
      <c r="AP48" s="3"/>
    </row>
  </sheetData>
  <sheetProtection/>
  <mergeCells count="2">
    <mergeCell ref="B1:W1"/>
    <mergeCell ref="AC1:AN1"/>
  </mergeCells>
  <conditionalFormatting sqref="AR1:AR19">
    <cfRule type="cellIs" priority="1" dxfId="2" operator="equal" stopIfTrue="1">
      <formula>$AQ$1</formula>
    </cfRule>
  </conditionalFormatting>
  <conditionalFormatting sqref="AS1:AS19">
    <cfRule type="cellIs" priority="2" dxfId="2" operator="equal" stopIfTrue="1">
      <formula>$AB$2</formula>
    </cfRule>
  </conditionalFormatting>
  <printOptions/>
  <pageMargins left="0.24" right="0.27" top="0.984251969" bottom="0.984251969" header="0.24" footer="0.492125985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FLUXO DE CAIXA DSL</dc:title>
  <dc:subject/>
  <dc:creator>Albarus S.A.</dc:creator>
  <cp:keywords/>
  <dc:description/>
  <cp:lastModifiedBy>Jose Joaquim</cp:lastModifiedBy>
  <cp:lastPrinted>2004-09-08T17:46:24Z</cp:lastPrinted>
  <dcterms:created xsi:type="dcterms:W3CDTF">2000-07-17T18:11:08Z</dcterms:created>
  <dcterms:modified xsi:type="dcterms:W3CDTF">2022-10-27T15:25:59Z</dcterms:modified>
  <cp:category/>
  <cp:version/>
  <cp:contentType/>
  <cp:contentStatus/>
</cp:coreProperties>
</file>